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4"/>
  </bookViews>
  <sheets>
    <sheet name="1 (151-13в) ПВ" sheetId="1" r:id="rId1"/>
    <sheet name="2 (151-13в) ПВ" sheetId="2" r:id="rId2"/>
    <sheet name="3(151-13в) ПВ" sheetId="3" r:id="rId3"/>
    <sheet name="4 (151-13в) ПВ" sheetId="4" r:id="rId4"/>
    <sheet name="7 (151-13в) ПВ" sheetId="5" r:id="rId5"/>
  </sheet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D8" i="4"/>
  <c r="D31" i="1"/>
  <c r="D28"/>
  <c r="E8" i="4"/>
  <c r="D16" i="2"/>
  <c r="C16"/>
  <c r="E10"/>
  <c r="E11"/>
  <c r="E12"/>
  <c r="E13"/>
  <c r="E14"/>
  <c r="E15"/>
  <c r="E9"/>
  <c r="E27" i="1"/>
  <c r="E28"/>
  <c r="E29"/>
  <c r="E30"/>
  <c r="E31"/>
  <c r="E32"/>
  <c r="E33"/>
  <c r="E16" i="2" l="1"/>
  <c r="A10" i="4"/>
  <c r="A11" s="1"/>
  <c r="A12" s="1"/>
  <c r="A9"/>
</calcChain>
</file>

<file path=xl/sharedStrings.xml><?xml version="1.0" encoding="utf-8"?>
<sst xmlns="http://schemas.openxmlformats.org/spreadsheetml/2006/main" count="171" uniqueCount="123">
  <si>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</si>
  <si>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</si>
  <si>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</si>
  <si>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</si>
  <si>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</si>
  <si>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</si>
  <si>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</si>
  <si>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</si>
  <si>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</si>
  <si>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</si>
  <si>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</si>
  <si>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</si>
  <si>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</si>
  <si>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</si>
  <si>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</si>
  <si>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</si>
  <si>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</si>
  <si>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</si>
  <si>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</si>
  <si>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</si>
  <si>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</si>
  <si>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</si>
  <si>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</si>
  <si>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</si>
  <si>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</si>
  <si>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</si>
  <si>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</si>
  <si>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</si>
  <si>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</si>
  <si>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</si>
  <si>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</si>
  <si>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</si>
  <si>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</si>
  <si>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</si>
  <si>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</si>
  <si>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</si>
  <si>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</si>
  <si>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</si>
  <si>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</si>
  <si>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</si>
  <si>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</si>
  <si>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</si>
  <si>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</si>
  <si>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</si>
  <si>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</si>
  <si>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</si>
  <si>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</si>
  <si>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</si>
  <si>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</si>
  <si>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</si>
  <si>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</si>
  <si>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</si>
  <si>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</si>
  <si>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</si>
  <si>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</si>
  <si>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16.1.</t>
  </si>
  <si>
    <t>Гипохлорит кальция</t>
  </si>
  <si>
    <t>кг/м3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</si>
  <si>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</si>
  <si>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</si>
  <si>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</si>
  <si>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</si>
  <si>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</si>
  <si>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</si>
  <si>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</si>
  <si>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</si>
  <si>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</si>
  <si>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</si>
  <si>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</si>
  <si>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</si>
  <si>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</si>
  <si>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</si>
  <si>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</si>
  <si>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</si>
  <si>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</si>
  <si>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</si>
  <si>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</si>
  <si>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</si>
  <si>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</si>
  <si>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</si>
  <si>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</si>
  <si>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</si>
  <si>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</si>
  <si>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</si>
  <si>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</si>
  <si>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</si>
  <si>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</si>
  <si>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</si>
  <si>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</si>
  <si>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</si>
  <si>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</si>
  <si>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</si>
  <si>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</si>
  <si>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</si>
  <si>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</si>
  <si>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</si>
  <si>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</si>
  <si>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</si>
  <si>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</si>
  <si>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</si>
  <si>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</si>
  <si>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</si>
  <si>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</si>
  <si>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</si>
  <si>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</si>
  <si>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</si>
  <si>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</si>
  <si>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</si>
  <si>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</si>
  <si>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</si>
  <si>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</si>
  <si>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</si>
  <si>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</si>
  <si>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</si>
  <si>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</si>
  <si>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Приложение № 1 к экспертному заключению по делу № 210-13в</t>
  </si>
  <si>
    <t>Приложение № 2 к экспертному заключению по делу № 210-13в</t>
  </si>
  <si>
    <t>муниципальное унитарное предприятие «Казанцевский водоканал» Казанцевского сельсовета (Шушенский район, с. Казанцево, ИНН 2442010714)</t>
  </si>
  <si>
    <t>Приложение № 3 к экспертному заключению по делу № 210-13в</t>
  </si>
  <si>
    <t>Приложение № 4 к экспертному заключению по делу № 210-13в</t>
  </si>
  <si>
    <t>муниципального унитарного предприятия «Казанцевский водоканал» Казанцевского сельсовета (Шушенский район, с. Казанцево, ИНН 2442010714)</t>
  </si>
  <si>
    <t>Приложение № 7
к экспертному заключению 
по делу № 210-13в</t>
  </si>
  <si>
    <t>с 01.01.2014
по 30.06.2014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</si>
</sst>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9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2" fontId="2" fillId="0" borderId="0" xfId="2" applyNumberFormat="1" applyFont="1"/>
    <xf numFmtId="2" fontId="2" fillId="0" borderId="5" xfId="1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4"/>
  <sheetViews>
    <sheetView topLeftCell="A22" zoomScaleNormal="100" workbookViewId="0">
      <selection activeCell="D31" sqref="D31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3" width="14" style="1" customWidth="1"/>
    <col min="4" max="4" width="14.42578125" style="1" customWidth="1"/>
    <col min="5" max="5" width="16.140625" style="1" customWidth="1"/>
    <col min="6" max="16384" width="39.85546875" style="1"/>
  </cols>
  <sheetData>
    <row r="1" spans="1:8" ht="35.25" customHeight="1">
      <c r="C1" s="63" t="s">
        <v>115</v>
      </c>
      <c r="D1" s="63"/>
      <c r="E1" s="63"/>
    </row>
    <row r="2" spans="1:8" ht="18.75" customHeight="1">
      <c r="A2" s="2"/>
      <c r="B2" s="2"/>
    </row>
    <row r="3" spans="1:8" ht="21.75" customHeight="1">
      <c r="A3" s="64" t="s">
        <v>0</v>
      </c>
      <c r="B3" s="64"/>
      <c r="C3" s="64"/>
      <c r="D3" s="64"/>
      <c r="E3" s="64"/>
      <c r="F3" s="3"/>
    </row>
    <row r="4" spans="1:8" ht="55.5" customHeight="1">
      <c r="A4" s="65" t="s">
        <v>117</v>
      </c>
      <c r="B4" s="65"/>
      <c r="C4" s="65"/>
      <c r="D4" s="65"/>
      <c r="E4" s="65"/>
      <c r="F4" s="4"/>
      <c r="G4" s="4"/>
      <c r="H4" s="4"/>
    </row>
    <row r="5" spans="1:8" ht="15.75" customHeight="1">
      <c r="C5" s="5"/>
    </row>
    <row r="6" spans="1:8" ht="15.6" customHeight="1">
      <c r="A6" s="66" t="s">
        <v>1</v>
      </c>
      <c r="B6" s="66" t="s">
        <v>2</v>
      </c>
      <c r="C6" s="66" t="s">
        <v>3</v>
      </c>
      <c r="D6" s="69" t="s">
        <v>4</v>
      </c>
      <c r="E6" s="70"/>
    </row>
    <row r="7" spans="1:8" ht="18.600000000000001" customHeight="1">
      <c r="A7" s="67"/>
      <c r="B7" s="67"/>
      <c r="C7" s="67"/>
      <c r="D7" s="66" t="s">
        <v>5</v>
      </c>
      <c r="E7" s="66" t="s">
        <v>6</v>
      </c>
    </row>
    <row r="8" spans="1:8" ht="18.600000000000001" customHeight="1">
      <c r="A8" s="68"/>
      <c r="B8" s="68"/>
      <c r="C8" s="68"/>
      <c r="D8" s="68"/>
      <c r="E8" s="68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13.2</v>
      </c>
      <c r="E10" s="8">
        <v>13.2</v>
      </c>
    </row>
    <row r="11" spans="1:8" ht="47.25">
      <c r="A11" s="6">
        <v>2</v>
      </c>
      <c r="B11" s="7" t="s">
        <v>9</v>
      </c>
      <c r="C11" s="6" t="s">
        <v>10</v>
      </c>
      <c r="D11" s="8">
        <v>5</v>
      </c>
      <c r="E11" s="8">
        <v>5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8">
        <v>0</v>
      </c>
      <c r="E13" s="8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0.9</v>
      </c>
      <c r="E14" s="8">
        <v>0.9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0.1</v>
      </c>
      <c r="E15" s="8">
        <v>0.1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v>38.082000000000001</v>
      </c>
      <c r="E16" s="8">
        <v>38.082000000000001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v>38.08</v>
      </c>
      <c r="E18" s="8">
        <v>38.08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v>38.08</v>
      </c>
      <c r="E21" s="8">
        <v>38.08</v>
      </c>
    </row>
    <row r="22" spans="1:5">
      <c r="A22" s="6" t="s">
        <v>25</v>
      </c>
      <c r="B22" s="12" t="s">
        <v>26</v>
      </c>
      <c r="C22" s="6" t="s">
        <v>17</v>
      </c>
      <c r="D22" s="8">
        <v>38.08</v>
      </c>
      <c r="E22" s="8">
        <v>38.08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</v>
      </c>
      <c r="E24" s="8">
        <v>0</v>
      </c>
    </row>
    <row r="25" spans="1:5" ht="31.5">
      <c r="A25" s="6">
        <v>12</v>
      </c>
      <c r="B25" s="7" t="s">
        <v>30</v>
      </c>
      <c r="C25" s="6" t="s">
        <v>17</v>
      </c>
      <c r="D25" s="8">
        <v>4.7</v>
      </c>
      <c r="E25" s="8">
        <v>4.7</v>
      </c>
    </row>
    <row r="26" spans="1:5" ht="31.5">
      <c r="A26" s="6">
        <v>13</v>
      </c>
      <c r="B26" s="11" t="s">
        <v>31</v>
      </c>
      <c r="C26" s="6" t="s">
        <v>17</v>
      </c>
      <c r="D26" s="87">
        <v>33.381999999999998</v>
      </c>
      <c r="E26" s="87">
        <v>33.381999999999998</v>
      </c>
    </row>
    <row r="27" spans="1:5">
      <c r="A27" s="6" t="s">
        <v>32</v>
      </c>
      <c r="B27" s="11" t="s">
        <v>33</v>
      </c>
      <c r="C27" s="6" t="s">
        <v>17</v>
      </c>
      <c r="D27" s="8">
        <v>28.638000000000002</v>
      </c>
      <c r="E27" s="8">
        <f t="shared" ref="E27:E33" si="0">D27</f>
        <v>28.638000000000002</v>
      </c>
    </row>
    <row r="28" spans="1:5">
      <c r="A28" s="8" t="s">
        <v>34</v>
      </c>
      <c r="B28" s="11" t="s">
        <v>35</v>
      </c>
      <c r="C28" s="6" t="s">
        <v>17</v>
      </c>
      <c r="D28" s="8">
        <f>D27*27%</f>
        <v>7.732260000000001</v>
      </c>
      <c r="E28" s="8">
        <f t="shared" si="0"/>
        <v>7.732260000000001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f t="shared" si="0"/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3.4140000000000001</v>
      </c>
      <c r="E30" s="8">
        <f t="shared" si="0"/>
        <v>3.4140000000000001</v>
      </c>
    </row>
    <row r="31" spans="1:5">
      <c r="A31" s="6" t="s">
        <v>40</v>
      </c>
      <c r="B31" s="11" t="s">
        <v>35</v>
      </c>
      <c r="C31" s="6" t="s">
        <v>17</v>
      </c>
      <c r="D31" s="8">
        <f>D30*77.77%</f>
        <v>2.6550677999999999</v>
      </c>
      <c r="E31" s="8">
        <f t="shared" si="0"/>
        <v>2.6550677999999999</v>
      </c>
    </row>
    <row r="32" spans="1:5">
      <c r="A32" s="6" t="s">
        <v>41</v>
      </c>
      <c r="B32" s="11" t="s">
        <v>42</v>
      </c>
      <c r="C32" s="6" t="s">
        <v>17</v>
      </c>
      <c r="D32" s="8">
        <v>1.33</v>
      </c>
      <c r="E32" s="8">
        <f t="shared" si="0"/>
        <v>1.33</v>
      </c>
    </row>
    <row r="33" spans="1:5">
      <c r="A33" s="6" t="s">
        <v>43</v>
      </c>
      <c r="B33" s="11" t="s">
        <v>35</v>
      </c>
      <c r="C33" s="6" t="s">
        <v>17</v>
      </c>
      <c r="D33" s="8">
        <v>1.33</v>
      </c>
      <c r="E33" s="8">
        <f t="shared" si="0"/>
        <v>1.33</v>
      </c>
    </row>
    <row r="34" spans="1:5">
      <c r="A34" s="6">
        <v>14</v>
      </c>
      <c r="B34" s="13" t="s">
        <v>44</v>
      </c>
      <c r="C34" s="14" t="s">
        <v>45</v>
      </c>
      <c r="D34" s="15">
        <v>32.64</v>
      </c>
      <c r="E34" s="15">
        <v>32.64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62">
        <v>0.85</v>
      </c>
      <c r="E36" s="62">
        <v>0.85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6">
        <v>0</v>
      </c>
      <c r="E37" s="86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6">
        <v>0</v>
      </c>
      <c r="E38" s="86">
        <v>0</v>
      </c>
    </row>
    <row r="39" spans="1:5" ht="31.5">
      <c r="A39" s="6">
        <v>16</v>
      </c>
      <c r="B39" s="13" t="s">
        <v>54</v>
      </c>
      <c r="D39" s="61"/>
      <c r="E39" s="61"/>
    </row>
    <row r="40" spans="1:5">
      <c r="A40" s="6" t="s">
        <v>55</v>
      </c>
      <c r="B40" s="16" t="s">
        <v>56</v>
      </c>
      <c r="C40" s="14" t="s">
        <v>57</v>
      </c>
      <c r="D40" s="17">
        <v>0</v>
      </c>
      <c r="E40" s="17">
        <v>0</v>
      </c>
    </row>
    <row r="41" spans="1:5">
      <c r="A41" s="18">
        <v>17</v>
      </c>
      <c r="B41" s="19" t="s">
        <v>58</v>
      </c>
      <c r="C41" s="18" t="s">
        <v>59</v>
      </c>
      <c r="D41" s="8">
        <v>105.6</v>
      </c>
      <c r="E41" s="8">
        <v>105.6</v>
      </c>
    </row>
    <row r="42" spans="1:5" ht="31.5">
      <c r="A42" s="6">
        <v>18</v>
      </c>
      <c r="B42" s="11" t="s">
        <v>60</v>
      </c>
      <c r="C42" s="11"/>
      <c r="D42" s="8"/>
      <c r="E42" s="8"/>
    </row>
    <row r="43" spans="1:5">
      <c r="A43" s="6" t="s">
        <v>61</v>
      </c>
      <c r="B43" s="11" t="s">
        <v>62</v>
      </c>
      <c r="C43" s="6" t="s">
        <v>59</v>
      </c>
      <c r="D43" s="8">
        <v>107.3</v>
      </c>
      <c r="E43" s="8">
        <v>107.3</v>
      </c>
    </row>
    <row r="44" spans="1:5">
      <c r="A44" s="6" t="s">
        <v>63</v>
      </c>
      <c r="B44" s="11" t="s">
        <v>64</v>
      </c>
      <c r="C44" s="6" t="s">
        <v>59</v>
      </c>
      <c r="D44" s="8">
        <v>103</v>
      </c>
      <c r="E44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599999999999999" right="0.3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zoomScaleNormal="100" workbookViewId="0">
      <selection activeCell="A4" sqref="A4:E4"/>
    </sheetView>
  </sheetViews>
  <sheetFormatPr defaultRowHeight="15.75"/>
  <cols>
    <col min="1" max="1" width="8.28515625" style="20" customWidth="1"/>
    <col min="2" max="2" width="33.5703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71" t="s">
        <v>116</v>
      </c>
      <c r="D1" s="71"/>
      <c r="E1" s="71"/>
    </row>
    <row r="2" spans="1:7" ht="16.5" customHeight="1">
      <c r="A2" s="21"/>
      <c r="B2" s="21"/>
      <c r="C2" s="22"/>
      <c r="D2" s="22"/>
    </row>
    <row r="3" spans="1:7" ht="33" customHeight="1">
      <c r="A3" s="72" t="s">
        <v>65</v>
      </c>
      <c r="B3" s="72"/>
      <c r="C3" s="72"/>
      <c r="D3" s="72"/>
      <c r="E3" s="72"/>
      <c r="G3" s="3"/>
    </row>
    <row r="4" spans="1:7" ht="57.75" customHeight="1">
      <c r="A4" s="65" t="s">
        <v>117</v>
      </c>
      <c r="B4" s="65"/>
      <c r="C4" s="65"/>
      <c r="D4" s="65"/>
      <c r="E4" s="65"/>
    </row>
    <row r="5" spans="1:7" ht="16.5" customHeight="1">
      <c r="E5" s="24" t="s">
        <v>66</v>
      </c>
    </row>
    <row r="6" spans="1:7" ht="17.25" customHeight="1">
      <c r="A6" s="73" t="s">
        <v>1</v>
      </c>
      <c r="B6" s="73" t="s">
        <v>67</v>
      </c>
      <c r="C6" s="73" t="s">
        <v>4</v>
      </c>
      <c r="D6" s="73"/>
      <c r="E6" s="73"/>
    </row>
    <row r="7" spans="1:7" ht="67.5" customHeight="1">
      <c r="A7" s="73"/>
      <c r="B7" s="73"/>
      <c r="C7" s="6" t="s">
        <v>68</v>
      </c>
      <c r="D7" s="6" t="s">
        <v>69</v>
      </c>
      <c r="E7" s="25" t="s">
        <v>70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71</v>
      </c>
      <c r="C9" s="29">
        <v>1357.41</v>
      </c>
      <c r="D9" s="29">
        <v>1357.41</v>
      </c>
      <c r="E9" s="29">
        <f>C9-D9</f>
        <v>0</v>
      </c>
    </row>
    <row r="10" spans="1:7">
      <c r="A10" s="30">
        <v>2</v>
      </c>
      <c r="B10" s="31" t="s">
        <v>72</v>
      </c>
      <c r="C10" s="15">
        <v>601.21</v>
      </c>
      <c r="D10" s="15">
        <v>601.21</v>
      </c>
      <c r="E10" s="29">
        <f t="shared" ref="E10:E15" si="0">C10-D10</f>
        <v>0</v>
      </c>
    </row>
    <row r="11" spans="1:7">
      <c r="A11" s="30">
        <v>3</v>
      </c>
      <c r="B11" s="31" t="s">
        <v>73</v>
      </c>
      <c r="C11" s="15">
        <v>1070.2</v>
      </c>
      <c r="D11" s="15">
        <v>1070.2</v>
      </c>
      <c r="E11" s="29">
        <f t="shared" si="0"/>
        <v>0</v>
      </c>
    </row>
    <row r="12" spans="1:7" ht="32.25" customHeight="1">
      <c r="A12" s="30">
        <v>4</v>
      </c>
      <c r="B12" s="28" t="s">
        <v>74</v>
      </c>
      <c r="C12" s="15">
        <v>0</v>
      </c>
      <c r="D12" s="15">
        <v>0</v>
      </c>
      <c r="E12" s="29">
        <f t="shared" si="0"/>
        <v>0</v>
      </c>
    </row>
    <row r="13" spans="1:7" ht="31.5">
      <c r="A13" s="30">
        <v>5</v>
      </c>
      <c r="B13" s="28" t="s">
        <v>75</v>
      </c>
      <c r="C13" s="15">
        <v>204.8</v>
      </c>
      <c r="D13" s="32">
        <v>204.8</v>
      </c>
      <c r="E13" s="29">
        <f t="shared" si="0"/>
        <v>0</v>
      </c>
    </row>
    <row r="14" spans="1:7" ht="47.25">
      <c r="A14" s="30">
        <v>6</v>
      </c>
      <c r="B14" s="28" t="s">
        <v>76</v>
      </c>
      <c r="C14" s="15">
        <v>0</v>
      </c>
      <c r="D14" s="32">
        <v>0</v>
      </c>
      <c r="E14" s="29">
        <f t="shared" si="0"/>
        <v>0</v>
      </c>
    </row>
    <row r="15" spans="1:7" ht="32.25" customHeight="1">
      <c r="A15" s="30">
        <v>7</v>
      </c>
      <c r="B15" s="28" t="s">
        <v>77</v>
      </c>
      <c r="C15" s="15">
        <v>4.08</v>
      </c>
      <c r="D15" s="15">
        <v>4.08</v>
      </c>
      <c r="E15" s="29">
        <f t="shared" si="0"/>
        <v>0</v>
      </c>
    </row>
    <row r="16" spans="1:7">
      <c r="A16" s="33">
        <v>8</v>
      </c>
      <c r="B16" s="28" t="s">
        <v>78</v>
      </c>
      <c r="C16" s="15">
        <f>SUM(C9:C15)</f>
        <v>3237.7000000000003</v>
      </c>
      <c r="D16" s="15">
        <f>SUM(D9:D15)</f>
        <v>3237.7000000000003</v>
      </c>
      <c r="E16" s="15">
        <f>SUM(E9:E15)</f>
        <v>0</v>
      </c>
    </row>
    <row r="17" spans="5:5">
      <c r="E17" s="60"/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A4" sqref="A4:E4"/>
    </sheetView>
  </sheetViews>
  <sheetFormatPr defaultRowHeight="12.75"/>
  <cols>
    <col min="1" max="1" width="6.5703125" style="35" customWidth="1"/>
    <col min="2" max="2" width="36.28515625" style="35" customWidth="1"/>
    <col min="3" max="3" width="13.28515625" style="35" customWidth="1"/>
    <col min="4" max="4" width="13.140625" style="35" customWidth="1"/>
    <col min="5" max="5" width="15" style="35" customWidth="1"/>
    <col min="6" max="6" width="22" style="35" customWidth="1"/>
    <col min="7" max="16384" width="9.140625" style="35"/>
  </cols>
  <sheetData>
    <row r="1" spans="1:8" ht="37.5" customHeight="1">
      <c r="A1" s="34"/>
      <c r="B1" s="34"/>
      <c r="C1" s="63" t="s">
        <v>118</v>
      </c>
      <c r="D1" s="63"/>
      <c r="E1" s="63"/>
    </row>
    <row r="2" spans="1:8" ht="18.75">
      <c r="A2" s="36"/>
      <c r="B2" s="36"/>
      <c r="C2" s="36"/>
      <c r="D2" s="36"/>
      <c r="E2" s="37"/>
    </row>
    <row r="3" spans="1:8" ht="39" customHeight="1">
      <c r="A3" s="74" t="s">
        <v>79</v>
      </c>
      <c r="B3" s="74"/>
      <c r="C3" s="74"/>
      <c r="D3" s="74"/>
      <c r="E3" s="74"/>
    </row>
    <row r="4" spans="1:8" ht="60.75" customHeight="1">
      <c r="A4" s="65" t="s">
        <v>120</v>
      </c>
      <c r="B4" s="65"/>
      <c r="C4" s="65"/>
      <c r="D4" s="65"/>
      <c r="E4" s="65"/>
      <c r="F4" s="3"/>
      <c r="G4" s="4"/>
      <c r="H4" s="4"/>
    </row>
    <row r="5" spans="1:8" ht="18.75">
      <c r="A5" s="38"/>
      <c r="B5" s="38"/>
      <c r="C5" s="38"/>
      <c r="D5" s="38"/>
      <c r="E5" s="38"/>
      <c r="F5" s="4"/>
      <c r="G5" s="4"/>
      <c r="H5" s="4"/>
    </row>
    <row r="6" spans="1:8" ht="28.15" customHeight="1">
      <c r="A6" s="66" t="s">
        <v>1</v>
      </c>
      <c r="B6" s="66" t="s">
        <v>80</v>
      </c>
      <c r="C6" s="69" t="s">
        <v>81</v>
      </c>
      <c r="D6" s="70"/>
      <c r="E6" s="66" t="s">
        <v>70</v>
      </c>
    </row>
    <row r="7" spans="1:8" ht="37.15" customHeight="1">
      <c r="A7" s="68"/>
      <c r="B7" s="68"/>
      <c r="C7" s="6" t="s">
        <v>82</v>
      </c>
      <c r="D7" s="6" t="s">
        <v>69</v>
      </c>
      <c r="E7" s="68"/>
    </row>
    <row r="8" spans="1:8" s="39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83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40" t="s">
        <v>84</v>
      </c>
      <c r="C10" s="8">
        <v>0</v>
      </c>
      <c r="D10" s="8">
        <v>0</v>
      </c>
      <c r="E10" s="8">
        <v>0</v>
      </c>
    </row>
    <row r="11" spans="1:8" ht="17.25" customHeight="1">
      <c r="A11" s="6">
        <v>3</v>
      </c>
      <c r="B11" s="40" t="s">
        <v>85</v>
      </c>
      <c r="C11" s="8">
        <v>0</v>
      </c>
      <c r="D11" s="8">
        <v>0</v>
      </c>
      <c r="E11" s="8">
        <v>0</v>
      </c>
    </row>
    <row r="12" spans="1:8" ht="17.25" customHeight="1">
      <c r="A12" s="6">
        <v>4</v>
      </c>
      <c r="B12" s="41" t="s">
        <v>86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41" t="s">
        <v>87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41" t="s">
        <v>88</v>
      </c>
      <c r="C14" s="8">
        <v>0</v>
      </c>
      <c r="D14" s="8">
        <v>0</v>
      </c>
      <c r="E14" s="8">
        <v>0</v>
      </c>
    </row>
    <row r="15" spans="1:8" ht="17.25" customHeight="1">
      <c r="A15" s="6">
        <v>7</v>
      </c>
      <c r="B15" s="28" t="s">
        <v>89</v>
      </c>
      <c r="C15" s="8">
        <v>0</v>
      </c>
      <c r="D15" s="8">
        <v>0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4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A4" sqref="A4:E4"/>
    </sheetView>
  </sheetViews>
  <sheetFormatPr defaultRowHeight="12.75" outlineLevelCol="1"/>
  <cols>
    <col min="1" max="1" width="7.42578125" style="42" customWidth="1"/>
    <col min="2" max="2" width="37" style="42" customWidth="1"/>
    <col min="3" max="3" width="13.140625" style="42" customWidth="1"/>
    <col min="4" max="4" width="13.140625" style="42" customWidth="1" outlineLevel="1"/>
    <col min="5" max="5" width="13.140625" style="42" customWidth="1"/>
    <col min="6" max="6" width="27.42578125" style="42" customWidth="1"/>
    <col min="7" max="16384" width="9.140625" style="42"/>
  </cols>
  <sheetData>
    <row r="1" spans="1:6" ht="37.5" customHeight="1">
      <c r="B1" s="43"/>
      <c r="C1" s="75" t="s">
        <v>119</v>
      </c>
      <c r="D1" s="75"/>
      <c r="E1" s="75"/>
    </row>
    <row r="2" spans="1:6" ht="16.5" customHeight="1">
      <c r="A2" s="44"/>
      <c r="B2" s="45"/>
      <c r="C2" s="44"/>
      <c r="D2" s="44"/>
      <c r="E2" s="44"/>
      <c r="F2" s="3"/>
    </row>
    <row r="3" spans="1:6" ht="18.75" customHeight="1">
      <c r="A3" s="76" t="s">
        <v>90</v>
      </c>
      <c r="B3" s="76"/>
      <c r="C3" s="76"/>
      <c r="D3" s="76"/>
      <c r="E3" s="76"/>
      <c r="F3" s="46"/>
    </row>
    <row r="4" spans="1:6" ht="60.75" customHeight="1">
      <c r="A4" s="65" t="s">
        <v>120</v>
      </c>
      <c r="B4" s="65"/>
      <c r="C4" s="65"/>
      <c r="D4" s="65"/>
      <c r="E4" s="65"/>
      <c r="F4" s="46"/>
    </row>
    <row r="5" spans="1:6" ht="18.75">
      <c r="B5" s="47"/>
    </row>
    <row r="6" spans="1:6" ht="41.25" customHeight="1">
      <c r="A6" s="48" t="s">
        <v>1</v>
      </c>
      <c r="B6" s="48" t="s">
        <v>2</v>
      </c>
      <c r="C6" s="48" t="s">
        <v>3</v>
      </c>
      <c r="D6" s="48" t="s">
        <v>91</v>
      </c>
      <c r="E6" s="48" t="s">
        <v>92</v>
      </c>
    </row>
    <row r="7" spans="1:6" ht="18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</row>
    <row r="8" spans="1:6" ht="32.25" customHeight="1">
      <c r="A8" s="48">
        <v>1</v>
      </c>
      <c r="B8" s="49" t="s">
        <v>93</v>
      </c>
      <c r="C8" s="48" t="s">
        <v>59</v>
      </c>
      <c r="D8" s="51">
        <f>'1 (151-13в) ПВ'!D15/'1 (151-13в) ПВ'!D14*100</f>
        <v>11.111111111111112</v>
      </c>
      <c r="E8" s="51">
        <f>'1 (151-13в) ПВ'!E15/'1 (151-13в) ПВ'!E14*100</f>
        <v>11.111111111111112</v>
      </c>
      <c r="F8" s="46"/>
    </row>
    <row r="9" spans="1:6" ht="15.75">
      <c r="A9" s="48">
        <f>A8+1</f>
        <v>2</v>
      </c>
      <c r="B9" s="50" t="s">
        <v>94</v>
      </c>
      <c r="C9" s="48" t="s">
        <v>59</v>
      </c>
      <c r="D9" s="51">
        <v>14.08</v>
      </c>
      <c r="E9" s="51">
        <v>14.08</v>
      </c>
    </row>
    <row r="10" spans="1:6" ht="32.25" customHeight="1">
      <c r="A10" s="48">
        <f>A9+1</f>
        <v>3</v>
      </c>
      <c r="B10" s="50" t="s">
        <v>95</v>
      </c>
      <c r="C10" s="48" t="s">
        <v>96</v>
      </c>
      <c r="D10" s="52">
        <v>1075</v>
      </c>
      <c r="E10" s="53">
        <v>1075</v>
      </c>
    </row>
    <row r="11" spans="1:6" ht="32.25" customHeight="1">
      <c r="A11" s="48">
        <f>A10+1</f>
        <v>4</v>
      </c>
      <c r="B11" s="50" t="s">
        <v>97</v>
      </c>
      <c r="C11" s="48" t="s">
        <v>98</v>
      </c>
      <c r="D11" s="54">
        <v>8784</v>
      </c>
      <c r="E11" s="48">
        <v>8760</v>
      </c>
    </row>
    <row r="12" spans="1:6" ht="15.75">
      <c r="A12" s="48">
        <f>A11+1</f>
        <v>5</v>
      </c>
      <c r="B12" s="49" t="s">
        <v>99</v>
      </c>
      <c r="C12" s="48"/>
      <c r="D12" s="48"/>
      <c r="E12" s="48"/>
    </row>
    <row r="13" spans="1:6" ht="15.75">
      <c r="A13" s="48" t="s">
        <v>100</v>
      </c>
      <c r="B13" s="50" t="s">
        <v>48</v>
      </c>
      <c r="C13" s="48" t="s">
        <v>101</v>
      </c>
      <c r="D13" s="62">
        <v>0.85</v>
      </c>
      <c r="E13" s="62">
        <v>0.85</v>
      </c>
    </row>
    <row r="14" spans="1:6" ht="15.75">
      <c r="A14" s="48" t="s">
        <v>102</v>
      </c>
      <c r="B14" s="50" t="s">
        <v>51</v>
      </c>
      <c r="C14" s="48" t="s">
        <v>101</v>
      </c>
      <c r="D14" s="51">
        <v>0</v>
      </c>
      <c r="E14" s="86">
        <v>0</v>
      </c>
    </row>
    <row r="15" spans="1:6" ht="15.75" customHeight="1">
      <c r="A15" s="55" t="s">
        <v>103</v>
      </c>
      <c r="B15" s="50" t="s">
        <v>53</v>
      </c>
      <c r="C15" s="48" t="s">
        <v>101</v>
      </c>
      <c r="D15" s="51">
        <v>0</v>
      </c>
      <c r="E15" s="86">
        <v>0</v>
      </c>
    </row>
    <row r="16" spans="1:6" ht="15.75" customHeight="1">
      <c r="A16" s="48">
        <v>6</v>
      </c>
      <c r="B16" s="50" t="s">
        <v>104</v>
      </c>
      <c r="C16" s="48" t="s">
        <v>59</v>
      </c>
      <c r="D16" s="48">
        <v>33.909999999999997</v>
      </c>
      <c r="E16" s="62">
        <v>33.909999999999997</v>
      </c>
    </row>
  </sheetData>
  <mergeCells count="3">
    <mergeCell ref="C1:E1"/>
    <mergeCell ref="A3:E3"/>
    <mergeCell ref="A4:E4"/>
  </mergeCells>
  <pageMargins left="1.1811023622047245" right="0.32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tabSelected="1" zoomScaleNormal="100" workbookViewId="0">
      <selection activeCell="I6" sqref="I6"/>
    </sheetView>
  </sheetViews>
  <sheetFormatPr defaultRowHeight="15"/>
  <cols>
    <col min="1" max="1" width="5.85546875" style="56" customWidth="1"/>
    <col min="2" max="2" width="30.5703125" style="56" customWidth="1"/>
    <col min="3" max="3" width="13.140625" style="56" customWidth="1"/>
    <col min="4" max="5" width="17.42578125" style="56" customWidth="1"/>
    <col min="6" max="16384" width="9.140625" style="56"/>
  </cols>
  <sheetData>
    <row r="1" spans="1:7" ht="60" customHeight="1">
      <c r="D1" s="78" t="s">
        <v>121</v>
      </c>
      <c r="E1" s="79"/>
    </row>
    <row r="2" spans="1:7" ht="15.75" customHeight="1"/>
    <row r="3" spans="1:7" ht="22.5" customHeight="1">
      <c r="A3" s="80" t="s">
        <v>105</v>
      </c>
      <c r="B3" s="80"/>
      <c r="C3" s="80"/>
      <c r="D3" s="80"/>
      <c r="E3" s="80"/>
      <c r="F3" s="81"/>
      <c r="G3" s="81"/>
    </row>
    <row r="4" spans="1:7" ht="60.75" customHeight="1">
      <c r="A4" s="65" t="s">
        <v>120</v>
      </c>
      <c r="B4" s="65"/>
      <c r="C4" s="65"/>
      <c r="D4" s="65"/>
      <c r="E4" s="65"/>
    </row>
    <row r="6" spans="1:7" s="57" customFormat="1" ht="23.25" customHeight="1">
      <c r="A6" s="82" t="s">
        <v>1</v>
      </c>
      <c r="B6" s="82" t="s">
        <v>106</v>
      </c>
      <c r="C6" s="82" t="s">
        <v>3</v>
      </c>
      <c r="D6" s="84" t="s">
        <v>107</v>
      </c>
      <c r="E6" s="85"/>
    </row>
    <row r="7" spans="1:7" s="57" customFormat="1" ht="65.25" customHeight="1">
      <c r="A7" s="83"/>
      <c r="B7" s="83"/>
      <c r="C7" s="83"/>
      <c r="D7" s="48" t="s">
        <v>122</v>
      </c>
      <c r="E7" s="48" t="s">
        <v>108</v>
      </c>
    </row>
    <row r="8" spans="1:7" s="57" customFormat="1" ht="15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7" s="57" customFormat="1" ht="15.75" customHeight="1">
      <c r="A9" s="48">
        <v>1</v>
      </c>
      <c r="B9" s="50" t="s">
        <v>109</v>
      </c>
      <c r="C9" s="48"/>
      <c r="D9" s="58"/>
      <c r="E9" s="59"/>
    </row>
    <row r="10" spans="1:7" s="57" customFormat="1" ht="32.25" customHeight="1">
      <c r="A10" s="48" t="s">
        <v>110</v>
      </c>
      <c r="B10" s="50" t="s">
        <v>111</v>
      </c>
      <c r="C10" s="48" t="s">
        <v>112</v>
      </c>
      <c r="D10" s="88">
        <v>94.44</v>
      </c>
      <c r="E10" s="88">
        <v>99.54</v>
      </c>
    </row>
    <row r="11" spans="1:7" ht="32.25" customHeight="1">
      <c r="A11" s="48" t="s">
        <v>113</v>
      </c>
      <c r="B11" s="50" t="s">
        <v>114</v>
      </c>
      <c r="C11" s="48" t="s">
        <v>112</v>
      </c>
      <c r="D11" s="88">
        <v>94.44</v>
      </c>
      <c r="E11" s="88">
        <v>99.54</v>
      </c>
    </row>
    <row r="13" spans="1:7" ht="65.25" customHeight="1">
      <c r="A13" s="77"/>
      <c r="B13" s="77"/>
      <c r="C13" s="77"/>
      <c r="D13" s="77"/>
      <c r="E13" s="77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3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(151-13в) ПВ</vt:lpstr>
      <vt:lpstr>2 (151-13в) ПВ</vt:lpstr>
      <vt:lpstr>3(151-13в) ПВ</vt:lpstr>
      <vt:lpstr>4 (151-13в) ПВ</vt:lpstr>
      <vt:lpstr>7 (151-13в) ПВ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Власик</cp:lastModifiedBy>
  <cp:lastPrinted>2013-11-12T11:10:40Z</cp:lastPrinted>
  <dcterms:created xsi:type="dcterms:W3CDTF">2013-11-12T05:14:00Z</dcterms:created>
  <dcterms:modified xsi:type="dcterms:W3CDTF">2013-11-12T11:11:06Z</dcterms:modified>
</cp:coreProperties>
</file>